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" yWindow="0" windowWidth="10380" windowHeight="8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H31"/>
  <c r="I31"/>
  <c r="J31"/>
  <c r="J6"/>
  <c r="I17"/>
  <c r="I18" s="1"/>
  <c r="I19" s="1"/>
  <c r="I20" s="1"/>
  <c r="I21" s="1"/>
  <c r="I22" s="1"/>
  <c r="I23" s="1"/>
  <c r="I24" s="1"/>
  <c r="H16"/>
  <c r="H17" s="1"/>
  <c r="H18" s="1"/>
  <c r="H19" s="1"/>
  <c r="H20" s="1"/>
  <c r="H21" s="1"/>
  <c r="H22" s="1"/>
  <c r="H23" s="1"/>
  <c r="H24" s="1"/>
  <c r="H25" s="1"/>
  <c r="H27" s="1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G7"/>
  <c r="G8" s="1"/>
  <c r="G9" s="1"/>
  <c r="G10" s="1"/>
  <c r="G11" s="1"/>
  <c r="G12" s="1"/>
  <c r="G13" s="1"/>
  <c r="G14" s="1"/>
  <c r="G15" s="1"/>
  <c r="G16" s="1"/>
  <c r="G27" s="1"/>
  <c r="I25" l="1"/>
  <c r="I27" s="1"/>
  <c r="J25"/>
  <c r="J27" l="1"/>
</calcChain>
</file>

<file path=xl/sharedStrings.xml><?xml version="1.0" encoding="utf-8"?>
<sst xmlns="http://schemas.openxmlformats.org/spreadsheetml/2006/main" count="68" uniqueCount="65">
  <si>
    <t>Expansion (4.7%)</t>
  </si>
  <si>
    <t>Glass-Steagall repealed</t>
  </si>
  <si>
    <t>Expansion (4.1%)</t>
  </si>
  <si>
    <t>Tech bubble burst</t>
  </si>
  <si>
    <t>March peak. Nov trough. (1.0%)</t>
  </si>
  <si>
    <t>Bush tax cut. 9/11 attacks</t>
  </si>
  <si>
    <t>Expansion (1.8%) </t>
  </si>
  <si>
    <t>War on Terror</t>
  </si>
  <si>
    <t>Expansion (2.8%)</t>
  </si>
  <si>
    <t>JGTRRA</t>
  </si>
  <si>
    <t>Expansion (3.8%)</t>
  </si>
  <si>
    <t>Expansion (3.3%)</t>
  </si>
  <si>
    <t>Katrina. Bankruptcy Act</t>
  </si>
  <si>
    <t>Expansion (2.7%) </t>
  </si>
  <si>
    <t>Bernanke is Fed Chair</t>
  </si>
  <si>
    <t>Dec peak (1.8%)</t>
  </si>
  <si>
    <t>Bank crisis</t>
  </si>
  <si>
    <t>Contraction (-.3%)</t>
  </si>
  <si>
    <t>Financial crisis</t>
  </si>
  <si>
    <t>Jun trough (2.8%) </t>
  </si>
  <si>
    <t>ARRA</t>
  </si>
  <si>
    <t>Expansion (2.5%)</t>
  </si>
  <si>
    <t>ACA. Dodd-Frank</t>
  </si>
  <si>
    <t>Expansion (1.6%)</t>
  </si>
  <si>
    <t>Debt ceiling crisis</t>
  </si>
  <si>
    <t>Expansion (2.2%)</t>
  </si>
  <si>
    <t>Expansion (1.7%)</t>
  </si>
  <si>
    <t>Government shutdown. Sequestration</t>
  </si>
  <si>
    <t>Expansion (2.4%)</t>
  </si>
  <si>
    <t>QE ends</t>
  </si>
  <si>
    <t>Expansion (2.6%) </t>
  </si>
  <si>
    <t>Deflation in oil and gas prices</t>
  </si>
  <si>
    <t>Core inflation rate 1.8%. The current rate is updated monthly.</t>
  </si>
  <si>
    <t>Forecast. Core rate 1.9 %</t>
  </si>
  <si>
    <t>Forecast. Core rate 2.0%</t>
  </si>
  <si>
    <t>Year</t>
  </si>
  <si>
    <t>Fed Funds Rate</t>
  </si>
  <si>
    <t>Business Cycle (GDP Growth)     </t>
  </si>
  <si>
    <t>Events Affecting Inflation</t>
  </si>
  <si>
    <t xml:space="preserve">U.S. Inflation Rate History and Forecast </t>
  </si>
  <si>
    <t>comparison in "buying power" over 20 years</t>
  </si>
  <si>
    <r>
      <t xml:space="preserve">from        https://inflationdata.com/Inflation/Inflation_Rate/Long_Term_Inflation.asp          </t>
    </r>
    <r>
      <rPr>
        <sz val="11"/>
        <color theme="1"/>
        <rFont val="Arial"/>
        <family val="2"/>
      </rPr>
      <t>dated April/2014</t>
    </r>
  </si>
  <si>
    <t>Long Term U.S. Inflation over the Past 100 years</t>
  </si>
  <si>
    <t>my note :  the 3.22% is the average annual inflation rate agreed on by all Financial Advisors, Economists &amp; Bank Loan Officers in preparing for Retirement.</t>
  </si>
  <si>
    <t>from numbers to right</t>
  </si>
  <si>
    <t>initial amount is  $1000. at end of previous year of year # 1 in range</t>
  </si>
  <si>
    <t>Cumulative / Total Inflation over years in range</t>
  </si>
  <si>
    <t xml:space="preserve"> 10 yrs (2000 thru 2009)</t>
  </si>
  <si>
    <r>
      <t xml:space="preserve">"As we saw the Average annual inflation rate is    </t>
    </r>
    <r>
      <rPr>
        <b/>
        <sz val="16"/>
        <color rgb="FF7030A0"/>
        <rFont val="Arial"/>
        <family val="2"/>
      </rPr>
      <t>3.22%</t>
    </r>
    <r>
      <rPr>
        <b/>
        <sz val="11"/>
        <color theme="1"/>
        <rFont val="Arial"/>
        <family val="2"/>
      </rPr>
      <t xml:space="preserve">. "  </t>
    </r>
  </si>
  <si>
    <r>
      <t>"That doesn't sound too bad until we realize that at that rate</t>
    </r>
    <r>
      <rPr>
        <b/>
        <sz val="11"/>
        <color rgb="FFFF0000"/>
        <rFont val="Arial"/>
        <family val="2"/>
      </rPr>
      <t xml:space="preserve"> prices will double every 20 years</t>
    </r>
    <r>
      <rPr>
        <b/>
        <sz val="11"/>
        <color theme="1"/>
        <rFont val="Arial"/>
        <family val="2"/>
      </rPr>
      <t>."</t>
    </r>
  </si>
  <si>
    <t>current decade (2010 thru 2018)</t>
  </si>
  <si>
    <t>last 10 yrs (2009 thru 2018)</t>
  </si>
  <si>
    <t>last 20 yrs (1999 thru 2018)</t>
  </si>
  <si>
    <t>Average Annual Inflation for last 20 years til end of 2018 (with compounding)</t>
  </si>
  <si>
    <t>2.70% / yr</t>
  </si>
  <si>
    <r>
      <t xml:space="preserve">This is a difference of a </t>
    </r>
    <r>
      <rPr>
        <u/>
        <sz val="14"/>
        <color rgb="FFFF0000"/>
        <rFont val="Arial Black"/>
        <family val="2"/>
      </rPr>
      <t xml:space="preserve">decrease of  54.%    </t>
    </r>
    <r>
      <rPr>
        <u/>
        <sz val="14"/>
        <rFont val="Arial Black"/>
        <family val="2"/>
      </rPr>
      <t>in 20 years</t>
    </r>
  </si>
  <si>
    <t>by the end of 2018, It takes $15,394 to have the same</t>
  </si>
  <si>
    <t>Historical US Inflation Rates per year over last 20 years thru 2018.xlsx</t>
  </si>
  <si>
    <r>
      <rPr>
        <b/>
        <sz val="12"/>
        <color theme="1"/>
        <rFont val="Arial Rounded MT Bold"/>
        <family val="2"/>
      </rPr>
      <t>Inflation Rate</t>
    </r>
    <r>
      <rPr>
        <b/>
        <sz val="11"/>
        <color theme="1"/>
        <rFont val="Arial Rounded MT Bold"/>
        <family val="2"/>
      </rPr>
      <t xml:space="preserve"> YOY (Year-Over-Year )</t>
    </r>
  </si>
  <si>
    <t>from       https://www.thebalance.com/u-s-inflation-rate-history-by-year-and-forecast-3306093       dated July/2018</t>
  </si>
  <si>
    <t>Average Annual Inflation Rate of current decade (2010 thru 2018)</t>
  </si>
  <si>
    <t>Average Annual Inflation Rate of last 10 yrs (2009 thru 2018)</t>
  </si>
  <si>
    <t>Average Annual Inflation Rate of 10 yrs (2000 thru 2009)</t>
  </si>
  <si>
    <t>Average Annual Inflation Rate of last 20 years thru end of 2018</t>
  </si>
  <si>
    <r>
      <t xml:space="preserve"> buying power as $10,000 in 1999 </t>
    </r>
    <r>
      <rPr>
        <sz val="11"/>
        <color rgb="FF003300"/>
        <rFont val="Arial Black"/>
        <family val="2"/>
      </rPr>
      <t>(20 years ago)</t>
    </r>
    <r>
      <rPr>
        <sz val="12"/>
        <color rgb="FF003300"/>
        <rFont val="Arial Black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</si>
</sst>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_([$$-409]* #,##0_);_([$$-409]* \(#,##0\);_([$$-409]* &quot;-&quot;??_);_(@_)"/>
    <numFmt numFmtId="166" formatCode="_([$$-409]* #,##0.00_);_([$$-409]* \(#,##0.00\);_([$$-409]* &quot;-&quot;??_);_(@_)"/>
  </numFmts>
  <fonts count="38"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u/>
      <sz val="11"/>
      <color theme="10"/>
      <name val="Arial Black"/>
      <family val="2"/>
    </font>
    <font>
      <b/>
      <sz val="12"/>
      <color theme="1"/>
      <name val="Arial Black"/>
      <family val="2"/>
    </font>
    <font>
      <sz val="11"/>
      <color rgb="FFC00000"/>
      <name val="Arial Black"/>
      <family val="2"/>
    </font>
    <font>
      <b/>
      <sz val="12"/>
      <color rgb="FF003300"/>
      <name val="Arial Black"/>
      <family val="2"/>
    </font>
    <font>
      <sz val="12"/>
      <color rgb="FF003300"/>
      <name val="Arial Black"/>
      <family val="2"/>
    </font>
    <font>
      <u/>
      <sz val="14"/>
      <color rgb="FF003300"/>
      <name val="Arial Black"/>
      <family val="2"/>
    </font>
    <font>
      <u/>
      <sz val="14"/>
      <color rgb="FFFF0000"/>
      <name val="Arial Black"/>
      <family val="2"/>
    </font>
    <font>
      <u/>
      <sz val="14"/>
      <name val="Arial Black"/>
      <family val="2"/>
    </font>
    <font>
      <sz val="10"/>
      <color rgb="FF003300"/>
      <name val="Arial Black"/>
      <family val="2"/>
    </font>
    <font>
      <sz val="18"/>
      <color rgb="FF7030A0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sz val="11"/>
      <name val="Arial Black"/>
      <family val="2"/>
    </font>
    <font>
      <sz val="12"/>
      <color rgb="FF003300"/>
      <name val="Arial Rounded MT Bol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sz val="16"/>
      <color theme="1"/>
      <name val="Arial Black"/>
      <family val="2"/>
    </font>
    <font>
      <b/>
      <sz val="8"/>
      <color theme="1"/>
      <name val="Arial Narrow"/>
      <family val="2"/>
    </font>
    <font>
      <b/>
      <sz val="11"/>
      <color theme="1"/>
      <name val="Arial"/>
      <family val="2"/>
    </font>
    <font>
      <b/>
      <sz val="16"/>
      <color rgb="FF7030A0"/>
      <name val="Arial"/>
      <family val="2"/>
    </font>
    <font>
      <b/>
      <sz val="11"/>
      <color rgb="FFFF0000"/>
      <name val="Arial"/>
      <family val="2"/>
    </font>
    <font>
      <b/>
      <i/>
      <sz val="11"/>
      <color rgb="FFC00000"/>
      <name val="Arial Black"/>
      <family val="2"/>
    </font>
    <font>
      <i/>
      <sz val="11"/>
      <color rgb="FFC00000"/>
      <name val="Arial Black"/>
      <family val="2"/>
    </font>
    <font>
      <sz val="12"/>
      <color theme="1"/>
      <name val="Arial Rounded MT Bold"/>
      <family val="2"/>
    </font>
    <font>
      <b/>
      <sz val="1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8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2"/>
      <color rgb="FF7030A0"/>
      <name val="Arial Black"/>
      <family val="2"/>
    </font>
    <font>
      <sz val="12"/>
      <color rgb="FF7030A0"/>
      <name val="Arial Black"/>
      <family val="2"/>
    </font>
    <font>
      <sz val="11"/>
      <color rgb="FF0033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CC6600"/>
      </left>
      <right style="thick">
        <color rgb="FFCC6600"/>
      </right>
      <top style="thick">
        <color rgb="FFCC6600"/>
      </top>
      <bottom style="thick">
        <color rgb="FFCC66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rgb="FF993300"/>
      </left>
      <right style="thick">
        <color rgb="FF993300"/>
      </right>
      <top style="thick">
        <color rgb="FF993300"/>
      </top>
      <bottom style="thick">
        <color rgb="FF993300"/>
      </bottom>
      <diagonal/>
    </border>
    <border>
      <left style="thick">
        <color rgb="FF006600"/>
      </left>
      <right/>
      <top style="thick">
        <color rgb="FF006600"/>
      </top>
      <bottom style="thin">
        <color rgb="FF000000"/>
      </bottom>
      <diagonal/>
    </border>
    <border>
      <left/>
      <right/>
      <top style="thick">
        <color rgb="FF006600"/>
      </top>
      <bottom style="thin">
        <color rgb="FF000000"/>
      </bottom>
      <diagonal/>
    </border>
    <border>
      <left/>
      <right style="thick">
        <color rgb="FF006600"/>
      </right>
      <top style="thick">
        <color rgb="FF006600"/>
      </top>
      <bottom style="thin">
        <color rgb="FF000000"/>
      </bottom>
      <diagonal/>
    </border>
    <border>
      <left style="thick">
        <color rgb="FF0066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6600"/>
      </right>
      <top style="thin">
        <color rgb="FF000000"/>
      </top>
      <bottom style="thin">
        <color rgb="FF000000"/>
      </bottom>
      <diagonal/>
    </border>
    <border>
      <left style="thick">
        <color rgb="FF0066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6600"/>
      </right>
      <top style="thin">
        <color rgb="FF000000"/>
      </top>
      <bottom/>
      <diagonal/>
    </border>
    <border>
      <left style="thick">
        <color rgb="FF006600"/>
      </left>
      <right style="thin">
        <color rgb="FF000000"/>
      </right>
      <top style="thick">
        <color rgb="FF7030A0"/>
      </top>
      <bottom style="thick">
        <color rgb="FF7030A0"/>
      </bottom>
      <diagonal/>
    </border>
    <border>
      <left style="thin">
        <color rgb="FF000000"/>
      </left>
      <right style="thick">
        <color rgb="FF006600"/>
      </right>
      <top style="thick">
        <color rgb="FF7030A0"/>
      </top>
      <bottom style="thick">
        <color rgb="FF7030A0"/>
      </bottom>
      <diagonal/>
    </border>
    <border>
      <left style="thick">
        <color rgb="FF0066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6600"/>
      </right>
      <top style="thin">
        <color rgb="FF000000"/>
      </top>
      <bottom style="thin">
        <color rgb="FF000000"/>
      </bottom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 style="thick">
        <color rgb="FFCC6600"/>
      </right>
      <top style="thick">
        <color rgb="FFCC6600"/>
      </top>
      <bottom style="thick">
        <color rgb="FFCC6600"/>
      </bottom>
      <diagonal/>
    </border>
    <border>
      <left style="thick">
        <color rgb="FF006600"/>
      </left>
      <right style="thin">
        <color rgb="FF000000"/>
      </right>
      <top style="thin">
        <color rgb="FF000000"/>
      </top>
      <bottom style="thick">
        <color rgb="FF0066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6600"/>
      </bottom>
      <diagonal/>
    </border>
    <border>
      <left style="thin">
        <color rgb="FF000000"/>
      </left>
      <right/>
      <top style="thin">
        <color rgb="FF000000"/>
      </top>
      <bottom style="thick">
        <color rgb="FF006600"/>
      </bottom>
      <diagonal/>
    </border>
    <border>
      <left/>
      <right style="thick">
        <color rgb="FF006600"/>
      </right>
      <top style="thin">
        <color rgb="FF000000"/>
      </top>
      <bottom style="thick">
        <color rgb="FF006600"/>
      </bottom>
      <diagonal/>
    </border>
    <border>
      <left style="thick">
        <color rgb="FF006600"/>
      </left>
      <right/>
      <top style="thick">
        <color rgb="FF7030A0"/>
      </top>
      <bottom style="thick">
        <color rgb="FF7030A0"/>
      </bottom>
      <diagonal/>
    </border>
    <border>
      <left/>
      <right style="thin">
        <color rgb="FF000000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7030A0"/>
      </bottom>
      <diagonal/>
    </border>
    <border>
      <left style="thin">
        <color indexed="64"/>
      </left>
      <right style="thick">
        <color rgb="FF006600"/>
      </right>
      <top style="thick">
        <color rgb="FF7030A0"/>
      </top>
      <bottom style="thick">
        <color rgb="FF7030A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0066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66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7030A0"/>
      </bottom>
      <diagonal/>
    </border>
    <border>
      <left/>
      <right style="thin">
        <color auto="1"/>
      </right>
      <top/>
      <bottom style="thick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10" fontId="4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2" borderId="6" xfId="0" applyNumberFormat="1" applyFill="1" applyBorder="1" applyAlignment="1">
      <alignment horizontal="right" wrapText="1"/>
    </xf>
    <xf numFmtId="10" fontId="0" fillId="0" borderId="6" xfId="0" applyNumberFormat="1" applyBorder="1" applyAlignment="1">
      <alignment horizontal="right" wrapText="1"/>
    </xf>
    <xf numFmtId="0" fontId="2" fillId="0" borderId="7" xfId="1" applyBorder="1" applyAlignment="1" applyProtection="1">
      <alignment wrapText="1"/>
    </xf>
    <xf numFmtId="0" fontId="5" fillId="0" borderId="4" xfId="0" applyFont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15" xfId="1" applyFont="1" applyBorder="1" applyAlignment="1" applyProtection="1">
      <alignment horizontal="right" vertical="center" wrapText="1"/>
    </xf>
    <xf numFmtId="0" fontId="2" fillId="0" borderId="15" xfId="1" applyBorder="1" applyAlignment="1" applyProtection="1">
      <alignment wrapText="1"/>
    </xf>
    <xf numFmtId="10" fontId="4" fillId="0" borderId="26" xfId="0" applyNumberFormat="1" applyFont="1" applyBorder="1" applyAlignment="1">
      <alignment horizontal="right" wrapText="1"/>
    </xf>
    <xf numFmtId="0" fontId="15" fillId="0" borderId="20" xfId="0" applyFont="1" applyBorder="1" applyAlignment="1">
      <alignment horizontal="center" vertical="center" wrapText="1"/>
    </xf>
    <xf numFmtId="0" fontId="0" fillId="0" borderId="32" xfId="0" applyFill="1" applyBorder="1" applyAlignment="1">
      <alignment wrapText="1"/>
    </xf>
    <xf numFmtId="0" fontId="6" fillId="0" borderId="33" xfId="1" applyFont="1" applyBorder="1" applyAlignment="1" applyProtection="1">
      <alignment horizontal="right" vertical="center" wrapText="1"/>
    </xf>
    <xf numFmtId="0" fontId="0" fillId="0" borderId="35" xfId="0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20" fillId="0" borderId="2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24" fillId="0" borderId="10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10" fontId="28" fillId="2" borderId="1" xfId="0" applyNumberFormat="1" applyFont="1" applyFill="1" applyBorder="1" applyAlignment="1">
      <alignment horizontal="right" wrapText="1"/>
    </xf>
    <xf numFmtId="0" fontId="27" fillId="0" borderId="25" xfId="0" applyFont="1" applyBorder="1" applyAlignment="1">
      <alignment horizontal="center" vertical="center" wrapText="1"/>
    </xf>
    <xf numFmtId="10" fontId="28" fillId="2" borderId="26" xfId="0" applyNumberFormat="1" applyFont="1" applyFill="1" applyBorder="1" applyAlignment="1">
      <alignment horizontal="right" wrapText="1"/>
    </xf>
    <xf numFmtId="0" fontId="22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0" fontId="11" fillId="0" borderId="31" xfId="0" applyNumberFormat="1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wrapText="1"/>
    </xf>
    <xf numFmtId="10" fontId="14" fillId="3" borderId="38" xfId="2" applyNumberFormat="1" applyFont="1" applyFill="1" applyBorder="1" applyAlignment="1">
      <alignment wrapText="1"/>
    </xf>
    <xf numFmtId="10" fontId="14" fillId="3" borderId="39" xfId="2" applyNumberFormat="1" applyFont="1" applyFill="1" applyBorder="1" applyAlignment="1">
      <alignment wrapText="1"/>
    </xf>
    <xf numFmtId="0" fontId="29" fillId="3" borderId="34" xfId="0" applyFont="1" applyFill="1" applyBorder="1" applyAlignment="1">
      <alignment horizontal="center" wrapText="1"/>
    </xf>
    <xf numFmtId="0" fontId="30" fillId="2" borderId="16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10" fontId="36" fillId="0" borderId="0" xfId="2" applyNumberFormat="1" applyFont="1" applyAlignment="1">
      <alignment horizontal="center" vertical="center" wrapText="1"/>
    </xf>
    <xf numFmtId="10" fontId="18" fillId="2" borderId="45" xfId="0" applyNumberFormat="1" applyFont="1" applyFill="1" applyBorder="1" applyAlignment="1">
      <alignment horizontal="right" vertical="center" wrapText="1"/>
    </xf>
    <xf numFmtId="10" fontId="0" fillId="0" borderId="45" xfId="0" applyNumberFormat="1" applyBorder="1" applyAlignment="1">
      <alignment horizontal="right" vertical="center" wrapText="1"/>
    </xf>
    <xf numFmtId="0" fontId="12" fillId="0" borderId="45" xfId="0" applyFont="1" applyBorder="1" applyAlignment="1">
      <alignment vertical="center" wrapText="1"/>
    </xf>
    <xf numFmtId="0" fontId="21" fillId="0" borderId="46" xfId="1" applyFont="1" applyBorder="1" applyAlignment="1" applyProtection="1">
      <alignment vertical="center" wrapText="1"/>
    </xf>
    <xf numFmtId="164" fontId="17" fillId="0" borderId="31" xfId="0" applyNumberFormat="1" applyFont="1" applyBorder="1" applyAlignment="1">
      <alignment vertical="center" wrapText="1"/>
    </xf>
    <xf numFmtId="164" fontId="17" fillId="0" borderId="39" xfId="0" applyNumberFormat="1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10" fontId="18" fillId="2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21" fillId="0" borderId="21" xfId="1" applyFont="1" applyBorder="1" applyAlignment="1" applyProtection="1">
      <alignment vertical="center" wrapText="1"/>
    </xf>
    <xf numFmtId="0" fontId="0" fillId="0" borderId="37" xfId="0" applyBorder="1" applyAlignment="1">
      <alignment vertical="center" wrapText="1"/>
    </xf>
    <xf numFmtId="10" fontId="19" fillId="2" borderId="1" xfId="0" applyNumberFormat="1" applyFont="1" applyFill="1" applyBorder="1" applyAlignment="1">
      <alignment horizontal="right" vertical="center" wrapText="1"/>
    </xf>
    <xf numFmtId="0" fontId="12" fillId="0" borderId="21" xfId="0" applyFont="1" applyBorder="1" applyAlignment="1">
      <alignment vertical="center" wrapText="1"/>
    </xf>
    <xf numFmtId="9" fontId="0" fillId="0" borderId="1" xfId="0" applyNumberFormat="1" applyBorder="1" applyAlignment="1">
      <alignment horizontal="right" vertical="center" wrapText="1"/>
    </xf>
    <xf numFmtId="164" fontId="18" fillId="0" borderId="31" xfId="0" applyNumberFormat="1" applyFont="1" applyBorder="1" applyAlignment="1">
      <alignment vertical="center" wrapText="1"/>
    </xf>
    <xf numFmtId="10" fontId="1" fillId="0" borderId="31" xfId="2" applyNumberFormat="1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2" xfId="1" applyFont="1" applyBorder="1" applyAlignment="1" applyProtection="1">
      <alignment vertical="center" wrapText="1"/>
    </xf>
    <xf numFmtId="0" fontId="21" fillId="0" borderId="15" xfId="1" applyFont="1" applyBorder="1" applyAlignment="1" applyProtection="1">
      <alignment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6" fontId="18" fillId="0" borderId="31" xfId="0" applyNumberFormat="1" applyFont="1" applyBorder="1" applyAlignment="1">
      <alignment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0" fontId="14" fillId="3" borderId="51" xfId="2" applyNumberFormat="1" applyFont="1" applyFill="1" applyBorder="1" applyAlignment="1">
      <alignment wrapText="1"/>
    </xf>
    <xf numFmtId="10" fontId="14" fillId="3" borderId="52" xfId="2" applyNumberFormat="1" applyFont="1" applyFill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1F4FF"/>
      <color rgb="FFCCECFF"/>
      <color rgb="FF006600"/>
      <color rgb="FF993300"/>
      <color rgb="FFFFFFCC"/>
      <color rgb="FFFFFF99"/>
      <color rgb="FFCC66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balance.com/us-debt-crisis-summary-timeline-and-solutions-3306288" TargetMode="External"/><Relationship Id="rId3" Type="http://schemas.openxmlformats.org/officeDocument/2006/relationships/hyperlink" Target="https://www.thebalance.com/jobs-and-growth-tax-relief-reconciliation-act-2003-3305769" TargetMode="External"/><Relationship Id="rId7" Type="http://schemas.openxmlformats.org/officeDocument/2006/relationships/hyperlink" Target="https://www.thebalance.com/what-was-obama-s-stimulus-package-3305625" TargetMode="External"/><Relationship Id="rId2" Type="http://schemas.openxmlformats.org/officeDocument/2006/relationships/hyperlink" Target="https://www.thebalance.com/war-on-terror-facts-costs-timeline-3306300" TargetMode="External"/><Relationship Id="rId1" Type="http://schemas.openxmlformats.org/officeDocument/2006/relationships/hyperlink" Target="https://www.thebalance.com/glass-steagall-act-definition-purpose-and-repeal-3305850" TargetMode="External"/><Relationship Id="rId6" Type="http://schemas.openxmlformats.org/officeDocument/2006/relationships/hyperlink" Target="https://www.thebalance.com/2008-financial-crisis-330567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hebalance.com/2007-financial-crisis-overview-3306138" TargetMode="External"/><Relationship Id="rId10" Type="http://schemas.openxmlformats.org/officeDocument/2006/relationships/hyperlink" Target="https://www.thebalance.com/current-u-s-inflation-rate-statistics-and-news-3306139" TargetMode="External"/><Relationship Id="rId4" Type="http://schemas.openxmlformats.org/officeDocument/2006/relationships/hyperlink" Target="https://www.thebalance.com/federal-reserve-chairman-ben-bernanke-3306152" TargetMode="External"/><Relationship Id="rId9" Type="http://schemas.openxmlformats.org/officeDocument/2006/relationships/hyperlink" Target="https://www.thebalance.com/what-is-quantitative-easing-definition-and-explanation-3305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10" zoomScale="70" zoomScaleNormal="70" workbookViewId="0">
      <selection activeCell="H33" sqref="H33"/>
    </sheetView>
  </sheetViews>
  <sheetFormatPr defaultRowHeight="17"/>
  <cols>
    <col min="1" max="1" width="9.73046875" style="1" customWidth="1"/>
    <col min="2" max="2" width="9.6640625" style="1" customWidth="1"/>
    <col min="3" max="3" width="8.53125" style="1" customWidth="1"/>
    <col min="4" max="4" width="15.33203125" style="1" customWidth="1"/>
    <col min="5" max="5" width="18.6640625" style="1" customWidth="1"/>
    <col min="6" max="6" width="5.53125" style="1" customWidth="1"/>
    <col min="7" max="10" width="9.33203125" style="1" customWidth="1"/>
    <col min="11" max="11" width="0.53125" style="1" customWidth="1"/>
    <col min="12" max="12" width="0.265625" style="1" customWidth="1"/>
    <col min="13" max="16384" width="9.06640625" style="1"/>
  </cols>
  <sheetData>
    <row r="1" spans="1:11" ht="23.5" customHeight="1" thickTop="1" thickBot="1">
      <c r="A1" s="57" t="s">
        <v>39</v>
      </c>
      <c r="B1" s="58"/>
      <c r="C1" s="58"/>
      <c r="D1" s="58"/>
      <c r="E1" s="59"/>
    </row>
    <row r="2" spans="1:11" s="63" customFormat="1" ht="29.5" customHeight="1" thickBot="1">
      <c r="A2" s="60" t="s">
        <v>59</v>
      </c>
      <c r="B2" s="61"/>
      <c r="C2" s="61"/>
      <c r="D2" s="61"/>
      <c r="E2" s="62"/>
      <c r="G2" s="64" t="s">
        <v>45</v>
      </c>
      <c r="H2" s="65"/>
      <c r="I2" s="65"/>
      <c r="J2" s="66"/>
    </row>
    <row r="3" spans="1:11" ht="63" customHeight="1" thickBot="1">
      <c r="A3" s="52" t="s">
        <v>35</v>
      </c>
      <c r="B3" s="53" t="s">
        <v>58</v>
      </c>
      <c r="C3" s="54" t="s">
        <v>36</v>
      </c>
      <c r="D3" s="54" t="s">
        <v>37</v>
      </c>
      <c r="E3" s="55" t="s">
        <v>38</v>
      </c>
      <c r="F3" s="56" t="s">
        <v>35</v>
      </c>
      <c r="G3" s="51" t="s">
        <v>47</v>
      </c>
      <c r="H3" s="51" t="s">
        <v>51</v>
      </c>
      <c r="I3" s="51" t="s">
        <v>50</v>
      </c>
      <c r="J3" s="51" t="s">
        <v>52</v>
      </c>
      <c r="K3" s="28"/>
    </row>
    <row r="4" spans="1:11" s="12" customFormat="1" ht="3" customHeight="1" thickTop="1" thickBot="1">
      <c r="A4" s="16"/>
      <c r="B4" s="11"/>
      <c r="C4" s="11"/>
      <c r="D4" s="11"/>
      <c r="E4" s="17"/>
      <c r="F4" s="29"/>
      <c r="G4" s="30"/>
      <c r="H4" s="30"/>
      <c r="I4" s="30"/>
      <c r="J4" s="30"/>
      <c r="K4" s="31"/>
    </row>
    <row r="5" spans="1:11" s="15" customFormat="1" ht="17.5" customHeight="1" thickTop="1">
      <c r="A5" s="33"/>
      <c r="B5" s="71"/>
      <c r="C5" s="72"/>
      <c r="D5" s="73"/>
      <c r="E5" s="74"/>
      <c r="F5" s="32">
        <v>1998</v>
      </c>
      <c r="G5" s="75"/>
      <c r="H5" s="76"/>
      <c r="I5" s="76"/>
      <c r="J5" s="75">
        <v>1000</v>
      </c>
      <c r="K5" s="77"/>
    </row>
    <row r="6" spans="1:11" s="15" customFormat="1">
      <c r="A6" s="18">
        <v>1999</v>
      </c>
      <c r="B6" s="78">
        <v>2.7E-2</v>
      </c>
      <c r="C6" s="79">
        <v>5.5E-2</v>
      </c>
      <c r="D6" s="80" t="s">
        <v>0</v>
      </c>
      <c r="E6" s="81" t="s">
        <v>1</v>
      </c>
      <c r="F6" s="32">
        <v>1999</v>
      </c>
      <c r="G6" s="75">
        <v>1000</v>
      </c>
      <c r="H6" s="75"/>
      <c r="I6" s="75"/>
      <c r="J6" s="75">
        <f xml:space="preserve"> ( (J5* B6 )  + J5)</f>
        <v>1027</v>
      </c>
      <c r="K6" s="82"/>
    </row>
    <row r="7" spans="1:11" s="15" customFormat="1">
      <c r="A7" s="18">
        <v>2000</v>
      </c>
      <c r="B7" s="83">
        <v>3.4000000000000002E-2</v>
      </c>
      <c r="C7" s="79">
        <v>6.5000000000000002E-2</v>
      </c>
      <c r="D7" s="80" t="s">
        <v>2</v>
      </c>
      <c r="E7" s="84" t="s">
        <v>3</v>
      </c>
      <c r="F7" s="32">
        <v>2000</v>
      </c>
      <c r="G7" s="75">
        <f t="shared" ref="G7:G16" si="0" xml:space="preserve"> ( (G6 * B7 )  + G6)</f>
        <v>1034</v>
      </c>
      <c r="H7" s="75"/>
      <c r="I7" s="75"/>
      <c r="J7" s="75">
        <f xml:space="preserve"> ( (J6* B7 )  + J6)</f>
        <v>1061.9179999999999</v>
      </c>
      <c r="K7" s="82"/>
    </row>
    <row r="8" spans="1:11" s="15" customFormat="1" ht="17" customHeight="1">
      <c r="A8" s="18">
        <v>2001</v>
      </c>
      <c r="B8" s="78">
        <v>1.6E-2</v>
      </c>
      <c r="C8" s="79">
        <v>1.7500000000000002E-2</v>
      </c>
      <c r="D8" s="80" t="s">
        <v>4</v>
      </c>
      <c r="E8" s="84" t="s">
        <v>5</v>
      </c>
      <c r="F8" s="32">
        <v>2001</v>
      </c>
      <c r="G8" s="75">
        <f t="shared" si="0"/>
        <v>1050.5440000000001</v>
      </c>
      <c r="H8" s="75"/>
      <c r="I8" s="75"/>
      <c r="J8" s="75">
        <f t="shared" ref="J8:J23" si="1" xml:space="preserve"> ( (J7 * B8 )  + J7)</f>
        <v>1078.908688</v>
      </c>
      <c r="K8" s="82"/>
    </row>
    <row r="9" spans="1:11" s="15" customFormat="1">
      <c r="A9" s="18">
        <v>2002</v>
      </c>
      <c r="B9" s="78">
        <v>2.4E-2</v>
      </c>
      <c r="C9" s="79">
        <v>1.2500000000000001E-2</v>
      </c>
      <c r="D9" s="80" t="s">
        <v>6</v>
      </c>
      <c r="E9" s="81" t="s">
        <v>7</v>
      </c>
      <c r="F9" s="32">
        <v>2002</v>
      </c>
      <c r="G9" s="75">
        <f t="shared" si="0"/>
        <v>1075.7570560000001</v>
      </c>
      <c r="H9" s="75"/>
      <c r="I9" s="75"/>
      <c r="J9" s="75">
        <f t="shared" si="1"/>
        <v>1104.8024965120001</v>
      </c>
      <c r="K9" s="82"/>
    </row>
    <row r="10" spans="1:11" s="15" customFormat="1">
      <c r="A10" s="18">
        <v>2003</v>
      </c>
      <c r="B10" s="78">
        <v>1.9E-2</v>
      </c>
      <c r="C10" s="79">
        <v>0.01</v>
      </c>
      <c r="D10" s="80" t="s">
        <v>8</v>
      </c>
      <c r="E10" s="81" t="s">
        <v>9</v>
      </c>
      <c r="F10" s="32">
        <v>2003</v>
      </c>
      <c r="G10" s="75">
        <f t="shared" si="0"/>
        <v>1096.1964400640002</v>
      </c>
      <c r="H10" s="75"/>
      <c r="I10" s="75"/>
      <c r="J10" s="75">
        <f t="shared" si="1"/>
        <v>1125.793743945728</v>
      </c>
      <c r="K10" s="82"/>
    </row>
    <row r="11" spans="1:11" s="15" customFormat="1">
      <c r="A11" s="18">
        <v>2004</v>
      </c>
      <c r="B11" s="83">
        <v>3.3000000000000002E-2</v>
      </c>
      <c r="C11" s="79">
        <v>2.2499999999999999E-2</v>
      </c>
      <c r="D11" s="80" t="s">
        <v>10</v>
      </c>
      <c r="E11" s="84"/>
      <c r="F11" s="32">
        <v>2004</v>
      </c>
      <c r="G11" s="75">
        <f t="shared" si="0"/>
        <v>1132.3709225861121</v>
      </c>
      <c r="H11" s="75"/>
      <c r="I11" s="75"/>
      <c r="J11" s="75">
        <f t="shared" si="1"/>
        <v>1162.944937495937</v>
      </c>
      <c r="K11" s="82"/>
    </row>
    <row r="12" spans="1:11" s="15" customFormat="1">
      <c r="A12" s="18">
        <v>2005</v>
      </c>
      <c r="B12" s="83">
        <v>3.4000000000000002E-2</v>
      </c>
      <c r="C12" s="79">
        <v>4.2500000000000003E-2</v>
      </c>
      <c r="D12" s="80" t="s">
        <v>11</v>
      </c>
      <c r="E12" s="84" t="s">
        <v>12</v>
      </c>
      <c r="F12" s="32">
        <v>2005</v>
      </c>
      <c r="G12" s="75">
        <f t="shared" si="0"/>
        <v>1170.8715339540399</v>
      </c>
      <c r="H12" s="75"/>
      <c r="I12" s="75"/>
      <c r="J12" s="75">
        <f t="shared" si="1"/>
        <v>1202.4850653707988</v>
      </c>
      <c r="K12" s="82"/>
    </row>
    <row r="13" spans="1:11" s="15" customFormat="1">
      <c r="A13" s="18">
        <v>2006</v>
      </c>
      <c r="B13" s="78">
        <v>2.5000000000000001E-2</v>
      </c>
      <c r="C13" s="79">
        <v>5.2499999999999998E-2</v>
      </c>
      <c r="D13" s="80" t="s">
        <v>13</v>
      </c>
      <c r="E13" s="81" t="s">
        <v>14</v>
      </c>
      <c r="F13" s="32">
        <v>2006</v>
      </c>
      <c r="G13" s="75">
        <f t="shared" si="0"/>
        <v>1200.143322302891</v>
      </c>
      <c r="H13" s="75"/>
      <c r="I13" s="75"/>
      <c r="J13" s="75">
        <f t="shared" si="1"/>
        <v>1232.5471920050688</v>
      </c>
      <c r="K13" s="82"/>
    </row>
    <row r="14" spans="1:11" s="15" customFormat="1">
      <c r="A14" s="18">
        <v>2007</v>
      </c>
      <c r="B14" s="83">
        <v>4.1000000000000002E-2</v>
      </c>
      <c r="C14" s="79">
        <v>4.2500000000000003E-2</v>
      </c>
      <c r="D14" s="80" t="s">
        <v>15</v>
      </c>
      <c r="E14" s="81" t="s">
        <v>16</v>
      </c>
      <c r="F14" s="32">
        <v>2007</v>
      </c>
      <c r="G14" s="75">
        <f t="shared" si="0"/>
        <v>1249.3491985173096</v>
      </c>
      <c r="I14" s="75"/>
      <c r="J14" s="75">
        <f t="shared" si="1"/>
        <v>1283.0816268772767</v>
      </c>
      <c r="K14" s="82"/>
    </row>
    <row r="15" spans="1:11" s="15" customFormat="1">
      <c r="A15" s="18">
        <v>2008</v>
      </c>
      <c r="B15" s="78">
        <v>1E-3</v>
      </c>
      <c r="C15" s="85">
        <v>0</v>
      </c>
      <c r="D15" s="80" t="s">
        <v>17</v>
      </c>
      <c r="E15" s="81" t="s">
        <v>18</v>
      </c>
      <c r="F15" s="32">
        <v>2008</v>
      </c>
      <c r="G15" s="75">
        <f t="shared" si="0"/>
        <v>1250.598547715827</v>
      </c>
      <c r="H15" s="75">
        <v>1000</v>
      </c>
      <c r="I15" s="75"/>
      <c r="J15" s="75">
        <f t="shared" si="1"/>
        <v>1284.3647085041539</v>
      </c>
      <c r="K15" s="82"/>
    </row>
    <row r="16" spans="1:11" s="15" customFormat="1">
      <c r="A16" s="18">
        <v>2009</v>
      </c>
      <c r="B16" s="78">
        <v>2.7E-2</v>
      </c>
      <c r="C16" s="85">
        <v>0</v>
      </c>
      <c r="D16" s="80" t="s">
        <v>19</v>
      </c>
      <c r="E16" s="81" t="s">
        <v>20</v>
      </c>
      <c r="F16" s="32">
        <v>2009</v>
      </c>
      <c r="G16" s="86">
        <f t="shared" si="0"/>
        <v>1284.3647085041544</v>
      </c>
      <c r="H16" s="75">
        <f xml:space="preserve"> ( (H15 * B16)  + H15)</f>
        <v>1027</v>
      </c>
      <c r="I16" s="75">
        <v>1000</v>
      </c>
      <c r="J16" s="75">
        <f t="shared" si="1"/>
        <v>1319.0425556337661</v>
      </c>
      <c r="K16" s="82"/>
    </row>
    <row r="17" spans="1:12" s="15" customFormat="1">
      <c r="A17" s="18">
        <v>2010</v>
      </c>
      <c r="B17" s="78">
        <v>1.4999999999999999E-2</v>
      </c>
      <c r="C17" s="85">
        <v>0</v>
      </c>
      <c r="D17" s="80" t="s">
        <v>21</v>
      </c>
      <c r="E17" s="84" t="s">
        <v>22</v>
      </c>
      <c r="F17" s="32">
        <v>2010</v>
      </c>
      <c r="G17" s="87"/>
      <c r="H17" s="75">
        <f t="shared" ref="H16:H23" si="2" xml:space="preserve"> ( (H16 * B17)  + H16)</f>
        <v>1042.405</v>
      </c>
      <c r="I17" s="75">
        <f xml:space="preserve"> ( (I16 * B17)  + I16)</f>
        <v>1015</v>
      </c>
      <c r="J17" s="75">
        <f t="shared" si="1"/>
        <v>1338.8281939682727</v>
      </c>
      <c r="K17" s="82"/>
    </row>
    <row r="18" spans="1:12" s="15" customFormat="1">
      <c r="A18" s="18">
        <v>2011</v>
      </c>
      <c r="B18" s="83">
        <v>0.03</v>
      </c>
      <c r="C18" s="85">
        <v>0</v>
      </c>
      <c r="D18" s="80" t="s">
        <v>23</v>
      </c>
      <c r="E18" s="81" t="s">
        <v>24</v>
      </c>
      <c r="F18" s="32">
        <v>2011</v>
      </c>
      <c r="G18" s="88"/>
      <c r="H18" s="75">
        <f t="shared" si="2"/>
        <v>1073.67715</v>
      </c>
      <c r="I18" s="75">
        <f xml:space="preserve"> ( (I17 * B18)  + I17)</f>
        <v>1045.45</v>
      </c>
      <c r="J18" s="75">
        <f t="shared" si="1"/>
        <v>1378.9930397873209</v>
      </c>
      <c r="K18" s="82"/>
    </row>
    <row r="19" spans="1:12" s="15" customFormat="1">
      <c r="A19" s="18">
        <v>2012</v>
      </c>
      <c r="B19" s="78">
        <v>1.7000000000000001E-2</v>
      </c>
      <c r="C19" s="85">
        <v>0</v>
      </c>
      <c r="D19" s="80" t="s">
        <v>25</v>
      </c>
      <c r="E19" s="84"/>
      <c r="F19" s="32">
        <v>2012</v>
      </c>
      <c r="G19" s="88"/>
      <c r="H19" s="75">
        <f t="shared" si="2"/>
        <v>1091.92966155</v>
      </c>
      <c r="I19" s="75">
        <f t="shared" ref="I19:I23" si="3" xml:space="preserve"> ( (I18 * B19)  + I18)</f>
        <v>1063.2226500000002</v>
      </c>
      <c r="J19" s="75">
        <f t="shared" si="1"/>
        <v>1402.4359214637054</v>
      </c>
      <c r="K19" s="82"/>
    </row>
    <row r="20" spans="1:12" s="15" customFormat="1" ht="17" customHeight="1">
      <c r="A20" s="18">
        <v>2013</v>
      </c>
      <c r="B20" s="78">
        <v>1.4999999999999999E-2</v>
      </c>
      <c r="C20" s="85">
        <v>0</v>
      </c>
      <c r="D20" s="80" t="s">
        <v>26</v>
      </c>
      <c r="E20" s="84" t="s">
        <v>27</v>
      </c>
      <c r="F20" s="32">
        <v>2013</v>
      </c>
      <c r="G20" s="88"/>
      <c r="H20" s="75">
        <f t="shared" si="2"/>
        <v>1108.3086064732499</v>
      </c>
      <c r="I20" s="75">
        <f t="shared" si="3"/>
        <v>1079.1709897500002</v>
      </c>
      <c r="J20" s="75">
        <f t="shared" si="1"/>
        <v>1423.4724602856611</v>
      </c>
      <c r="K20" s="82"/>
    </row>
    <row r="21" spans="1:12" s="15" customFormat="1">
      <c r="A21" s="18">
        <v>2014</v>
      </c>
      <c r="B21" s="78">
        <v>8.0000000000000002E-3</v>
      </c>
      <c r="C21" s="85">
        <v>0</v>
      </c>
      <c r="D21" s="80" t="s">
        <v>28</v>
      </c>
      <c r="E21" s="81" t="s">
        <v>29</v>
      </c>
      <c r="F21" s="32">
        <v>2014</v>
      </c>
      <c r="G21" s="88"/>
      <c r="H21" s="75">
        <f t="shared" si="2"/>
        <v>1117.175075325036</v>
      </c>
      <c r="I21" s="75">
        <f t="shared" si="3"/>
        <v>1087.8043576680002</v>
      </c>
      <c r="J21" s="75">
        <f t="shared" si="1"/>
        <v>1434.8602399679464</v>
      </c>
      <c r="K21" s="82"/>
    </row>
    <row r="22" spans="1:12" s="15" customFormat="1" ht="17" customHeight="1">
      <c r="A22" s="18">
        <v>2015</v>
      </c>
      <c r="B22" s="78">
        <v>7.0000000000000001E-3</v>
      </c>
      <c r="C22" s="79">
        <v>2.5000000000000001E-3</v>
      </c>
      <c r="D22" s="80" t="s">
        <v>30</v>
      </c>
      <c r="E22" s="84" t="s">
        <v>31</v>
      </c>
      <c r="F22" s="32">
        <v>2015</v>
      </c>
      <c r="G22" s="88"/>
      <c r="H22" s="75">
        <f t="shared" si="2"/>
        <v>1124.9953008523112</v>
      </c>
      <c r="I22" s="75">
        <f t="shared" si="3"/>
        <v>1095.4189881716761</v>
      </c>
      <c r="J22" s="75">
        <f t="shared" si="1"/>
        <v>1444.904261647722</v>
      </c>
      <c r="K22" s="82"/>
    </row>
    <row r="23" spans="1:12" s="15" customFormat="1" ht="17.5" customHeight="1">
      <c r="A23" s="18">
        <v>2016</v>
      </c>
      <c r="B23" s="78">
        <v>2.1000000000000001E-2</v>
      </c>
      <c r="C23" s="79">
        <v>7.4999999999999997E-3</v>
      </c>
      <c r="D23" s="80" t="s">
        <v>23</v>
      </c>
      <c r="E23" s="84"/>
      <c r="F23" s="32">
        <v>2016</v>
      </c>
      <c r="G23" s="47"/>
      <c r="H23" s="75">
        <f t="shared" si="2"/>
        <v>1148.6202021702097</v>
      </c>
      <c r="I23" s="75">
        <f t="shared" si="3"/>
        <v>1118.4227869232814</v>
      </c>
      <c r="J23" s="75">
        <f t="shared" si="1"/>
        <v>1475.2472511423241</v>
      </c>
      <c r="K23" s="82"/>
    </row>
    <row r="24" spans="1:12" s="15" customFormat="1" ht="17.5" customHeight="1">
      <c r="A24" s="18">
        <v>2017</v>
      </c>
      <c r="B24" s="78">
        <v>2.1000000000000001E-2</v>
      </c>
      <c r="C24" s="79">
        <v>1.4999999999999999E-2</v>
      </c>
      <c r="D24" s="89" t="s">
        <v>32</v>
      </c>
      <c r="E24" s="90"/>
      <c r="F24" s="32">
        <v>2017</v>
      </c>
      <c r="G24" s="47"/>
      <c r="H24" s="75">
        <f xml:space="preserve"> ( (H23 * B24)  + H23)</f>
        <v>1172.7412264157842</v>
      </c>
      <c r="I24" s="75">
        <f xml:space="preserve"> ( (I23 * B24)  + I23)</f>
        <v>1141.9096654486702</v>
      </c>
      <c r="J24" s="75">
        <f xml:space="preserve"> ( (J23 * B24 )  + J23)</f>
        <v>1506.227443416313</v>
      </c>
      <c r="K24" s="82"/>
    </row>
    <row r="25" spans="1:12" s="15" customFormat="1" ht="30.5" customHeight="1" thickBot="1">
      <c r="A25" s="25">
        <v>2018</v>
      </c>
      <c r="B25" s="78">
        <v>2.1999999999999999E-2</v>
      </c>
      <c r="C25" s="91">
        <v>0.02</v>
      </c>
      <c r="D25" s="92" t="s">
        <v>33</v>
      </c>
      <c r="E25" s="93"/>
      <c r="F25" s="32">
        <v>2018</v>
      </c>
      <c r="G25" s="47"/>
      <c r="H25" s="86">
        <f xml:space="preserve"> ( (H24 * B25)  + H24)</f>
        <v>1198.5415333969315</v>
      </c>
      <c r="I25" s="86">
        <f xml:space="preserve"> ( (I24 * B25)  + I24)</f>
        <v>1167.031678088541</v>
      </c>
      <c r="J25" s="94">
        <f xml:space="preserve"> ( (J24 * B25 )  + J24)</f>
        <v>1539.364447171472</v>
      </c>
    </row>
    <row r="26" spans="1:12" s="12" customFormat="1" ht="3" customHeight="1" thickTop="1" thickBot="1">
      <c r="A26" s="16"/>
      <c r="B26" s="11"/>
      <c r="C26" s="11"/>
      <c r="D26" s="11"/>
      <c r="E26" s="17"/>
      <c r="F26" s="29"/>
      <c r="G26" s="30"/>
      <c r="H26" s="30"/>
      <c r="I26" s="30"/>
      <c r="J26" s="30"/>
      <c r="K26" s="31"/>
    </row>
    <row r="27" spans="1:12" s="3" customFormat="1" ht="66.5" customHeight="1" thickTop="1" thickBot="1">
      <c r="A27" s="67" t="s">
        <v>53</v>
      </c>
      <c r="B27" s="68"/>
      <c r="C27" s="69"/>
      <c r="D27" s="70" t="s">
        <v>54</v>
      </c>
      <c r="E27" s="27" t="s">
        <v>44</v>
      </c>
      <c r="F27" s="48" t="s">
        <v>46</v>
      </c>
      <c r="G27" s="49">
        <f xml:space="preserve"> ( (G16 - G6) / G6)</f>
        <v>0.28436470850415435</v>
      </c>
      <c r="H27" s="49">
        <f xml:space="preserve"> ( (H25 - H15) / H15)</f>
        <v>0.19854153339693154</v>
      </c>
      <c r="I27" s="49">
        <f xml:space="preserve"> ( (I25 - I16) / I16)</f>
        <v>0.16703167808854097</v>
      </c>
      <c r="J27" s="50">
        <f xml:space="preserve"> ( (J25 - J5) / J5)</f>
        <v>0.53936444717147192</v>
      </c>
      <c r="K27" s="34"/>
      <c r="L27" s="35"/>
    </row>
    <row r="28" spans="1:12" s="12" customFormat="1" ht="3" customHeight="1" thickTop="1" thickBot="1">
      <c r="A28" s="16"/>
      <c r="B28" s="11"/>
      <c r="C28" s="11"/>
      <c r="D28" s="11"/>
      <c r="E28" s="17"/>
      <c r="F28" s="26"/>
      <c r="G28" s="26"/>
      <c r="H28" s="26"/>
    </row>
    <row r="29" spans="1:12" s="14" customFormat="1" ht="3" customHeight="1" thickTop="1" thickBot="1">
      <c r="A29" s="19"/>
      <c r="B29" s="13"/>
      <c r="C29" s="13"/>
      <c r="D29" s="13"/>
      <c r="E29" s="20"/>
    </row>
    <row r="30" spans="1:12" s="4" customFormat="1" ht="143.5" customHeight="1" thickTop="1" thickBot="1">
      <c r="A30" s="21" t="s">
        <v>40</v>
      </c>
      <c r="B30" s="8" t="s">
        <v>56</v>
      </c>
      <c r="C30" s="9" t="s">
        <v>64</v>
      </c>
      <c r="D30" s="10" t="s">
        <v>55</v>
      </c>
      <c r="E30" s="22" t="s">
        <v>57</v>
      </c>
      <c r="G30" s="95" t="s">
        <v>62</v>
      </c>
      <c r="H30" s="96" t="s">
        <v>61</v>
      </c>
      <c r="I30" s="96" t="s">
        <v>60</v>
      </c>
      <c r="J30" s="97" t="s">
        <v>63</v>
      </c>
    </row>
    <row r="31" spans="1:12" ht="34" customHeight="1" thickTop="1" thickBot="1">
      <c r="A31" s="18"/>
      <c r="B31" s="5"/>
      <c r="C31" s="6"/>
      <c r="D31" s="7"/>
      <c r="E31" s="23"/>
      <c r="G31" s="98">
        <f xml:space="preserve"> (G27 / 10)</f>
        <v>2.8436470850415434E-2</v>
      </c>
      <c r="H31" s="49">
        <f xml:space="preserve"> (H27 / 10)</f>
        <v>1.9854153339693155E-2</v>
      </c>
      <c r="I31" s="49">
        <f xml:space="preserve"> (I27 / 9)</f>
        <v>1.8559075343171218E-2</v>
      </c>
      <c r="J31" s="99">
        <f xml:space="preserve"> (J27 / 20)</f>
        <v>2.6968222358573594E-2</v>
      </c>
    </row>
    <row r="32" spans="1:12" ht="17.5" customHeight="1">
      <c r="A32" s="37">
        <v>2019</v>
      </c>
      <c r="B32" s="38">
        <v>0.02</v>
      </c>
      <c r="C32" s="2">
        <v>2.5000000000000001E-2</v>
      </c>
      <c r="D32" s="43" t="s">
        <v>34</v>
      </c>
      <c r="E32" s="44"/>
    </row>
    <row r="33" spans="1:5" ht="17.5" customHeight="1" thickBot="1">
      <c r="A33" s="39">
        <v>2020</v>
      </c>
      <c r="B33" s="40">
        <v>0.02</v>
      </c>
      <c r="C33" s="24">
        <v>0.03</v>
      </c>
      <c r="D33" s="45" t="s">
        <v>34</v>
      </c>
      <c r="E33" s="46"/>
    </row>
    <row r="34" spans="1:5" ht="5.5" customHeight="1" thickTop="1"/>
    <row r="35" spans="1:5" ht="8.5" customHeight="1"/>
    <row r="36" spans="1:5" ht="9.5" customHeight="1" thickBot="1"/>
    <row r="37" spans="1:5" ht="33.5" customHeight="1" thickTop="1" thickBot="1">
      <c r="A37" s="41" t="s">
        <v>42</v>
      </c>
      <c r="B37" s="41"/>
      <c r="C37" s="41"/>
      <c r="D37" s="41"/>
      <c r="E37" s="41"/>
    </row>
    <row r="38" spans="1:5" ht="37" customHeight="1" thickTop="1" thickBot="1">
      <c r="A38" s="42" t="s">
        <v>41</v>
      </c>
      <c r="B38" s="42"/>
      <c r="C38" s="42"/>
      <c r="D38" s="42"/>
      <c r="E38" s="42"/>
    </row>
    <row r="39" spans="1:5" s="15" customFormat="1" ht="138.5" customHeight="1" thickTop="1" thickBot="1">
      <c r="A39" s="36" t="s">
        <v>48</v>
      </c>
      <c r="B39" s="36" t="s">
        <v>49</v>
      </c>
      <c r="C39" s="36"/>
      <c r="D39" s="36" t="s">
        <v>43</v>
      </c>
      <c r="E39" s="36"/>
    </row>
    <row r="40" spans="1:5" ht="3" customHeight="1" thickTop="1"/>
  </sheetData>
  <mergeCells count="10">
    <mergeCell ref="A1:E1"/>
    <mergeCell ref="A2:E2"/>
    <mergeCell ref="A37:E37"/>
    <mergeCell ref="G2:J2"/>
    <mergeCell ref="A38:E38"/>
    <mergeCell ref="D24:E24"/>
    <mergeCell ref="D25:E25"/>
    <mergeCell ref="D32:E32"/>
    <mergeCell ref="D33:E33"/>
    <mergeCell ref="A27:C27"/>
  </mergeCells>
  <hyperlinks>
    <hyperlink ref="E6" r:id="rId1" display="https://www.thebalance.com/glass-steagall-act-definition-purpose-and-repeal-3305850"/>
    <hyperlink ref="E9" r:id="rId2" display="https://www.thebalance.com/war-on-terror-facts-costs-timeline-3306300"/>
    <hyperlink ref="E10" r:id="rId3" display="https://www.thebalance.com/jobs-and-growth-tax-relief-reconciliation-act-2003-3305769"/>
    <hyperlink ref="E13" r:id="rId4" display="https://www.thebalance.com/federal-reserve-chairman-ben-bernanke-3306152"/>
    <hyperlink ref="E14" r:id="rId5" display="https://www.thebalance.com/2007-financial-crisis-overview-3306138"/>
    <hyperlink ref="E15" r:id="rId6" display="https://www.thebalance.com/2008-financial-crisis-3305679"/>
    <hyperlink ref="E16" r:id="rId7" display="https://www.thebalance.com/what-was-obama-s-stimulus-package-3305625"/>
    <hyperlink ref="E18" r:id="rId8" display="https://www.thebalance.com/us-debt-crisis-summary-timeline-and-solutions-3306288"/>
    <hyperlink ref="E21" r:id="rId9" display="https://www.thebalance.com/what-is-quantitative-easing-definition-and-explanation-3305881"/>
    <hyperlink ref="D24" r:id="rId10" display="https://www.thebalance.com/current-u-s-inflation-rate-statistics-and-news-3306139"/>
  </hyperlinks>
  <pageMargins left="0.12" right="0.12" top="0.14000000000000001" bottom="0.27" header="0.12" footer="0.12"/>
  <pageSetup orientation="landscape" horizontalDpi="0" verticalDpi="0" r:id="rId11"/>
  <headerFooter>
    <oddFooter>&amp;L&amp;"Arial,Regular"&amp;8&amp;F&amp;C&amp;"Arial,Regular"&amp;8&amp;P of &amp;N&amp;R&amp;"Arial,Regular"&amp;8&amp;D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Mercury Computer Systems,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2019-01-12T02:18:32Z</cp:lastPrinted>
  <dcterms:created xsi:type="dcterms:W3CDTF">2018-10-07T19:27:55Z</dcterms:created>
  <dcterms:modified xsi:type="dcterms:W3CDTF">2019-01-12T02:18:45Z</dcterms:modified>
</cp:coreProperties>
</file>